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nxwildlifetrust.sharepoint.com/sites/Operations/Conservation/Nature Reserves/All Reserves/Stats/"/>
    </mc:Choice>
  </mc:AlternateContent>
  <xr:revisionPtr revIDLastSave="110" documentId="13_ncr:1_{53952EAA-E47E-49CE-8577-157BE7359993}" xr6:coauthVersionLast="47" xr6:coauthVersionMax="47" xr10:uidLastSave="{48B1FD38-8FCA-4036-A3B8-1F07D9DCBFBA}"/>
  <bookViews>
    <workbookView xWindow="-120" yWindow="-120" windowWidth="29040" windowHeight="15840" xr2:uid="{37AD1591-B324-C34E-B231-418BF0FE86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E44" i="1" s="1"/>
  <c r="C42" i="1"/>
  <c r="C48" i="1" s="1"/>
  <c r="D3" i="1"/>
  <c r="D4" i="1"/>
  <c r="D30" i="1"/>
  <c r="D10" i="1"/>
  <c r="D5" i="1"/>
  <c r="E46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E42" i="1" l="1"/>
  <c r="C50" i="1"/>
</calcChain>
</file>

<file path=xl/sharedStrings.xml><?xml version="1.0" encoding="utf-8"?>
<sst xmlns="http://schemas.openxmlformats.org/spreadsheetml/2006/main" count="62" uniqueCount="57">
  <si>
    <t>Aust</t>
  </si>
  <si>
    <t>Hectares</t>
  </si>
  <si>
    <t>Ballachrink</t>
  </si>
  <si>
    <t>Ballachurry</t>
  </si>
  <si>
    <t xml:space="preserve">Close Sartfield </t>
  </si>
  <si>
    <t>Close Umpson</t>
  </si>
  <si>
    <t>Cooildarry</t>
  </si>
  <si>
    <t>Cronk y Bing</t>
  </si>
  <si>
    <t>Curragh Feeagh</t>
  </si>
  <si>
    <t>Dalby Mountain Fields</t>
  </si>
  <si>
    <t>Dobbie's Meadow</t>
  </si>
  <si>
    <t>Earystane</t>
  </si>
  <si>
    <t>Fell's Field</t>
  </si>
  <si>
    <t>Glen Dhoo</t>
  </si>
  <si>
    <t>Goshen</t>
  </si>
  <si>
    <t>Lough Cranstal</t>
  </si>
  <si>
    <t>Miss Guyler's Meadow</t>
  </si>
  <si>
    <t>Date 1</t>
  </si>
  <si>
    <t>Date 2</t>
  </si>
  <si>
    <t>Date 3</t>
  </si>
  <si>
    <t>Breagle Glen &amp; Cronk Aash</t>
  </si>
  <si>
    <t>ha</t>
  </si>
  <si>
    <t>%</t>
  </si>
  <si>
    <t>Acres</t>
  </si>
  <si>
    <t>ac</t>
  </si>
  <si>
    <t>IOM total terrestrial area</t>
  </si>
  <si>
    <t>Notes:</t>
  </si>
  <si>
    <t>3 - co-managed under contract for Manx National Heritage</t>
  </si>
  <si>
    <t>Date 4</t>
  </si>
  <si>
    <t>Creg y Cowin</t>
  </si>
  <si>
    <t>Close e Quayle</t>
  </si>
  <si>
    <t>Lough Gat e Whing</t>
  </si>
  <si>
    <t>Mullen e Cloie</t>
  </si>
  <si>
    <t>Glion Darragh</t>
  </si>
  <si>
    <t>MWT MANAGED AREA as % of IOM (excl CALF)</t>
  </si>
  <si>
    <t xml:space="preserve">MWT MANAGED AREA as % of IOM (incl CALF) </t>
  </si>
  <si>
    <t>TOTAL MWT MANAGED AREA (excl. CALF)</t>
  </si>
  <si>
    <t>TOTAL MWT MANAGED AREA (incl. CALF)</t>
  </si>
  <si>
    <t>Area - note 4</t>
  </si>
  <si>
    <t xml:space="preserve">Hairpin Woodland Park (MWT and DEFA - note 1) </t>
  </si>
  <si>
    <t xml:space="preserve">Moaney &amp; Crawyn's Meadows (Plantlife - note 2) </t>
  </si>
  <si>
    <t>Calf of Man (MNH - note 3)</t>
  </si>
  <si>
    <t>Dalby Mountain</t>
  </si>
  <si>
    <t>Barnell Reservoir</t>
  </si>
  <si>
    <t>Billown</t>
  </si>
  <si>
    <t>Ballamooar Meadow</t>
  </si>
  <si>
    <t>2 - managed under lease for UK charity Plantlife</t>
  </si>
  <si>
    <t>The Keyllagh</t>
  </si>
  <si>
    <t>2024a</t>
  </si>
  <si>
    <t>2024b</t>
  </si>
  <si>
    <t>1 - part MWT-owned, part-DEFA owned managed under lease</t>
  </si>
  <si>
    <t>Glen Auldyn</t>
  </si>
  <si>
    <t>Acquisition or commencement date</t>
  </si>
  <si>
    <t>Nature Reserve name (and co-owner details)</t>
  </si>
  <si>
    <t>Correct as of 14.05.2025</t>
  </si>
  <si>
    <t>Curragh Kiondroghad - Onchan Community Wetlands</t>
  </si>
  <si>
    <t>4 - area measurments from ArcGIS via Island Environment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</si>
</sst>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2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4" xfId="0" applyNumberFormat="1" applyBorder="1"/>
    <xf numFmtId="0" fontId="1" fillId="0" borderId="7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2" borderId="27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1" xfId="0" applyBorder="1"/>
    <xf numFmtId="0" fontId="0" fillId="0" borderId="19" xfId="0" applyBorder="1"/>
    <xf numFmtId="0" fontId="0" fillId="0" borderId="20" xfId="0" applyBorder="1"/>
    <xf numFmtId="2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/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E969-7557-DC40-9C98-5A784FFE8659}">
  <dimension ref="A1:H50"/>
  <sheetViews>
    <sheetView tabSelected="1" workbookViewId="0">
      <pane ySplit="2" topLeftCell="A3" activePane="bottomLeft" state="frozen"/>
      <selection pane="bottomLeft" activeCell="Q16" sqref="Q16"/>
    </sheetView>
  </sheetViews>
  <sheetFormatPr defaultColWidth="11" defaultRowHeight="15.75" x14ac:dyDescent="0.25"/>
  <cols>
    <col min="1" max="1" width="11" style="12"/>
    <col min="2" max="2" width="51.125" customWidth="1"/>
    <col min="3" max="3" width="11" style="2"/>
    <col min="4" max="4" width="11.875" style="2" customWidth="1"/>
    <col min="9" max="9" width="3.125" customWidth="1"/>
  </cols>
  <sheetData>
    <row r="1" spans="1:8" ht="16.5" thickBot="1" x14ac:dyDescent="0.3">
      <c r="A1" s="44"/>
      <c r="B1" s="26" t="s">
        <v>54</v>
      </c>
      <c r="C1" s="41" t="s">
        <v>38</v>
      </c>
      <c r="D1" s="42"/>
      <c r="E1" s="41" t="s">
        <v>52</v>
      </c>
      <c r="F1" s="43"/>
      <c r="G1" s="43"/>
      <c r="H1" s="42"/>
    </row>
    <row r="2" spans="1:8" ht="16.5" thickBot="1" x14ac:dyDescent="0.3">
      <c r="A2" s="45"/>
      <c r="B2" s="26" t="s">
        <v>53</v>
      </c>
      <c r="C2" s="27" t="s">
        <v>1</v>
      </c>
      <c r="D2" s="28" t="s">
        <v>23</v>
      </c>
      <c r="E2" s="29" t="s">
        <v>17</v>
      </c>
      <c r="F2" s="30" t="s">
        <v>18</v>
      </c>
      <c r="G2" s="30" t="s">
        <v>19</v>
      </c>
      <c r="H2" s="31" t="s">
        <v>28</v>
      </c>
    </row>
    <row r="3" spans="1:8" x14ac:dyDescent="0.25">
      <c r="A3" s="20">
        <v>1</v>
      </c>
      <c r="B3" s="32" t="s">
        <v>51</v>
      </c>
      <c r="C3" s="21">
        <v>455.01</v>
      </c>
      <c r="D3" s="22">
        <f>C3*2.4710538</f>
        <v>1124.3541895379999</v>
      </c>
      <c r="E3" s="23">
        <v>2025</v>
      </c>
      <c r="F3" s="24"/>
      <c r="G3" s="24"/>
      <c r="H3" s="25"/>
    </row>
    <row r="4" spans="1:8" x14ac:dyDescent="0.25">
      <c r="A4" s="19">
        <v>2</v>
      </c>
      <c r="B4" s="33" t="s">
        <v>33</v>
      </c>
      <c r="C4" s="13">
        <v>70.62</v>
      </c>
      <c r="D4" s="14">
        <f>C4*2.4710538</f>
        <v>174.50581935600002</v>
      </c>
      <c r="E4" s="11">
        <v>2024</v>
      </c>
      <c r="F4" s="1"/>
      <c r="G4" s="1"/>
      <c r="H4" s="3"/>
    </row>
    <row r="5" spans="1:8" x14ac:dyDescent="0.25">
      <c r="A5" s="19">
        <v>3</v>
      </c>
      <c r="B5" s="33" t="s">
        <v>42</v>
      </c>
      <c r="C5" s="13">
        <v>45.24</v>
      </c>
      <c r="D5" s="14">
        <f>C5*2.4710538</f>
        <v>111.79047391200001</v>
      </c>
      <c r="E5" s="11">
        <v>1995</v>
      </c>
      <c r="F5" s="1">
        <v>2024</v>
      </c>
      <c r="G5" s="1"/>
      <c r="H5" s="3"/>
    </row>
    <row r="6" spans="1:8" x14ac:dyDescent="0.25">
      <c r="A6" s="20">
        <v>4</v>
      </c>
      <c r="B6" s="33" t="s">
        <v>29</v>
      </c>
      <c r="C6" s="13">
        <v>43.25</v>
      </c>
      <c r="D6" s="14">
        <f t="shared" ref="D6:D31" si="0">C6*2.4710538</f>
        <v>106.87307685</v>
      </c>
      <c r="E6" s="11">
        <v>2023</v>
      </c>
      <c r="F6" s="1"/>
      <c r="G6" s="1"/>
      <c r="H6" s="3"/>
    </row>
    <row r="7" spans="1:8" x14ac:dyDescent="0.25">
      <c r="A7" s="19">
        <v>5</v>
      </c>
      <c r="B7" s="33" t="s">
        <v>39</v>
      </c>
      <c r="C7" s="13">
        <v>25.54</v>
      </c>
      <c r="D7" s="14">
        <f t="shared" si="0"/>
        <v>63.110714051999999</v>
      </c>
      <c r="E7" s="11">
        <v>2019</v>
      </c>
      <c r="F7" s="1">
        <v>2022</v>
      </c>
      <c r="G7" s="1" t="s">
        <v>48</v>
      </c>
      <c r="H7" s="3" t="s">
        <v>49</v>
      </c>
    </row>
    <row r="8" spans="1:8" x14ac:dyDescent="0.25">
      <c r="A8" s="19">
        <v>6</v>
      </c>
      <c r="B8" s="33" t="s">
        <v>14</v>
      </c>
      <c r="C8" s="13">
        <v>18.920000000000002</v>
      </c>
      <c r="D8" s="14">
        <f t="shared" si="0"/>
        <v>46.752337896</v>
      </c>
      <c r="E8" s="11">
        <v>1995</v>
      </c>
      <c r="F8" s="1">
        <v>1998</v>
      </c>
      <c r="G8" s="1">
        <v>2008</v>
      </c>
      <c r="H8" s="3">
        <v>2023</v>
      </c>
    </row>
    <row r="9" spans="1:8" x14ac:dyDescent="0.25">
      <c r="A9" s="20">
        <v>7</v>
      </c>
      <c r="B9" s="33" t="s">
        <v>4</v>
      </c>
      <c r="C9" s="13">
        <v>12.34</v>
      </c>
      <c r="D9" s="14">
        <f t="shared" si="0"/>
        <v>30.492803891999998</v>
      </c>
      <c r="E9" s="11">
        <v>1987</v>
      </c>
      <c r="F9" s="1"/>
      <c r="G9" s="1"/>
      <c r="H9" s="3"/>
    </row>
    <row r="10" spans="1:8" x14ac:dyDescent="0.25">
      <c r="A10" s="19">
        <v>8</v>
      </c>
      <c r="B10" s="33" t="s">
        <v>47</v>
      </c>
      <c r="C10" s="13">
        <v>10.44</v>
      </c>
      <c r="D10" s="14">
        <f t="shared" si="0"/>
        <v>25.797801671999999</v>
      </c>
      <c r="E10" s="11">
        <v>2024</v>
      </c>
      <c r="F10" s="1"/>
      <c r="G10" s="1"/>
      <c r="H10" s="3"/>
    </row>
    <row r="11" spans="1:8" x14ac:dyDescent="0.25">
      <c r="A11" s="19">
        <v>9</v>
      </c>
      <c r="B11" s="33" t="s">
        <v>2</v>
      </c>
      <c r="C11" s="13">
        <v>10.08</v>
      </c>
      <c r="D11" s="14">
        <f t="shared" si="0"/>
        <v>24.908222303999999</v>
      </c>
      <c r="E11" s="11">
        <v>2011</v>
      </c>
      <c r="F11" s="1"/>
      <c r="G11" s="1"/>
      <c r="H11" s="3"/>
    </row>
    <row r="12" spans="1:8" x14ac:dyDescent="0.25">
      <c r="A12" s="20">
        <v>10</v>
      </c>
      <c r="B12" s="33" t="s">
        <v>13</v>
      </c>
      <c r="C12" s="13">
        <v>9.6199999999999992</v>
      </c>
      <c r="D12" s="14">
        <f t="shared" si="0"/>
        <v>23.771537555999998</v>
      </c>
      <c r="E12" s="11">
        <v>1995</v>
      </c>
      <c r="F12" s="1"/>
      <c r="G12" s="1"/>
      <c r="H12" s="3"/>
    </row>
    <row r="13" spans="1:8" x14ac:dyDescent="0.25">
      <c r="A13" s="19">
        <v>11</v>
      </c>
      <c r="B13" s="33" t="s">
        <v>7</v>
      </c>
      <c r="C13" s="13">
        <v>7.23</v>
      </c>
      <c r="D13" s="14">
        <f t="shared" si="0"/>
        <v>17.865718974</v>
      </c>
      <c r="E13" s="11">
        <v>1989</v>
      </c>
      <c r="F13" s="1"/>
      <c r="G13" s="1"/>
      <c r="H13" s="3"/>
    </row>
    <row r="14" spans="1:8" x14ac:dyDescent="0.25">
      <c r="A14" s="19">
        <v>12</v>
      </c>
      <c r="B14" s="33" t="s">
        <v>15</v>
      </c>
      <c r="C14" s="13">
        <v>6.69</v>
      </c>
      <c r="D14" s="14">
        <f t="shared" si="0"/>
        <v>16.531349922</v>
      </c>
      <c r="E14" s="11">
        <v>1989</v>
      </c>
      <c r="F14" s="1">
        <v>2022</v>
      </c>
      <c r="G14" s="1"/>
      <c r="H14" s="3"/>
    </row>
    <row r="15" spans="1:8" x14ac:dyDescent="0.25">
      <c r="A15" s="20">
        <v>13</v>
      </c>
      <c r="B15" s="33" t="s">
        <v>6</v>
      </c>
      <c r="C15" s="13">
        <v>5.23</v>
      </c>
      <c r="D15" s="14">
        <f t="shared" si="0"/>
        <v>12.923611374</v>
      </c>
      <c r="E15" s="11">
        <v>1976</v>
      </c>
      <c r="F15" s="1">
        <v>1979</v>
      </c>
      <c r="G15" s="1"/>
      <c r="H15" s="3"/>
    </row>
    <row r="16" spans="1:8" x14ac:dyDescent="0.25">
      <c r="A16" s="19">
        <v>14</v>
      </c>
      <c r="B16" s="33" t="s">
        <v>9</v>
      </c>
      <c r="C16" s="13">
        <v>4.26</v>
      </c>
      <c r="D16" s="14">
        <f t="shared" si="0"/>
        <v>10.526689187999999</v>
      </c>
      <c r="E16" s="11">
        <v>1995</v>
      </c>
      <c r="F16" s="1"/>
      <c r="G16" s="1"/>
      <c r="H16" s="3"/>
    </row>
    <row r="17" spans="1:8" x14ac:dyDescent="0.25">
      <c r="A17" s="19">
        <v>15</v>
      </c>
      <c r="B17" s="33" t="s">
        <v>0</v>
      </c>
      <c r="C17" s="13">
        <v>4.2</v>
      </c>
      <c r="D17" s="14">
        <f t="shared" si="0"/>
        <v>10.37842596</v>
      </c>
      <c r="E17" s="11">
        <v>2016</v>
      </c>
      <c r="F17" s="1"/>
      <c r="G17" s="1"/>
      <c r="H17" s="3"/>
    </row>
    <row r="18" spans="1:8" x14ac:dyDescent="0.25">
      <c r="A18" s="20">
        <v>16</v>
      </c>
      <c r="B18" s="33" t="s">
        <v>10</v>
      </c>
      <c r="C18" s="13">
        <v>4.08</v>
      </c>
      <c r="D18" s="14">
        <f t="shared" si="0"/>
        <v>10.081899504000001</v>
      </c>
      <c r="E18" s="11">
        <v>2013</v>
      </c>
      <c r="F18" s="1"/>
      <c r="G18" s="1"/>
      <c r="H18" s="3"/>
    </row>
    <row r="19" spans="1:8" x14ac:dyDescent="0.25">
      <c r="A19" s="19">
        <v>17</v>
      </c>
      <c r="B19" s="33" t="s">
        <v>30</v>
      </c>
      <c r="C19" s="13">
        <v>3.98</v>
      </c>
      <c r="D19" s="14">
        <f t="shared" si="0"/>
        <v>9.8347941240000001</v>
      </c>
      <c r="E19" s="11">
        <v>1994</v>
      </c>
      <c r="F19" s="1">
        <v>2003</v>
      </c>
      <c r="G19" s="1"/>
      <c r="H19" s="3"/>
    </row>
    <row r="20" spans="1:8" x14ac:dyDescent="0.25">
      <c r="A20" s="19">
        <v>18</v>
      </c>
      <c r="B20" s="33" t="s">
        <v>8</v>
      </c>
      <c r="C20" s="13">
        <v>2.4</v>
      </c>
      <c r="D20" s="14">
        <f t="shared" si="0"/>
        <v>5.9305291200000001</v>
      </c>
      <c r="E20" s="11">
        <v>1986</v>
      </c>
      <c r="F20" s="1"/>
      <c r="G20" s="1"/>
      <c r="H20" s="3"/>
    </row>
    <row r="21" spans="1:8" x14ac:dyDescent="0.25">
      <c r="A21" s="20">
        <v>19</v>
      </c>
      <c r="B21" s="33" t="s">
        <v>31</v>
      </c>
      <c r="C21" s="13">
        <v>1.75</v>
      </c>
      <c r="D21" s="14">
        <f t="shared" si="0"/>
        <v>4.3243441499999999</v>
      </c>
      <c r="E21" s="11">
        <v>2016</v>
      </c>
      <c r="F21" s="1"/>
      <c r="G21" s="1"/>
      <c r="H21" s="3"/>
    </row>
    <row r="22" spans="1:8" x14ac:dyDescent="0.25">
      <c r="A22" s="19">
        <v>20</v>
      </c>
      <c r="B22" s="33" t="s">
        <v>3</v>
      </c>
      <c r="C22" s="13">
        <v>1.67</v>
      </c>
      <c r="D22" s="14">
        <f t="shared" si="0"/>
        <v>4.1266598459999999</v>
      </c>
      <c r="E22" s="11">
        <v>2016</v>
      </c>
      <c r="F22" s="1"/>
      <c r="G22" s="1"/>
      <c r="H22" s="3"/>
    </row>
    <row r="23" spans="1:8" x14ac:dyDescent="0.25">
      <c r="A23" s="19">
        <v>21</v>
      </c>
      <c r="B23" s="33" t="s">
        <v>44</v>
      </c>
      <c r="C23" s="13">
        <v>1.66</v>
      </c>
      <c r="D23" s="14">
        <f t="shared" si="0"/>
        <v>4.101949308</v>
      </c>
      <c r="E23" s="11">
        <v>2023</v>
      </c>
      <c r="F23" s="1"/>
      <c r="G23" s="1"/>
      <c r="H23" s="3"/>
    </row>
    <row r="24" spans="1:8" x14ac:dyDescent="0.25">
      <c r="A24" s="20">
        <v>22</v>
      </c>
      <c r="B24" s="33" t="s">
        <v>43</v>
      </c>
      <c r="C24" s="13">
        <v>1.57</v>
      </c>
      <c r="D24" s="14">
        <f t="shared" si="0"/>
        <v>3.8795544660000001</v>
      </c>
      <c r="E24" s="11">
        <v>1974</v>
      </c>
      <c r="F24" s="1">
        <v>1984</v>
      </c>
      <c r="G24" s="1"/>
      <c r="H24" s="3"/>
    </row>
    <row r="25" spans="1:8" x14ac:dyDescent="0.25">
      <c r="A25" s="19">
        <v>23</v>
      </c>
      <c r="B25" s="33" t="s">
        <v>16</v>
      </c>
      <c r="C25" s="13">
        <v>1.22</v>
      </c>
      <c r="D25" s="14">
        <f t="shared" si="0"/>
        <v>3.0146856359999998</v>
      </c>
      <c r="E25" s="11">
        <v>1989</v>
      </c>
      <c r="F25" s="1"/>
      <c r="G25" s="1"/>
      <c r="H25" s="3"/>
    </row>
    <row r="26" spans="1:8" x14ac:dyDescent="0.25">
      <c r="A26" s="19">
        <v>24</v>
      </c>
      <c r="B26" s="33" t="s">
        <v>12</v>
      </c>
      <c r="C26" s="13">
        <v>1.1599999999999999</v>
      </c>
      <c r="D26" s="14">
        <f t="shared" si="0"/>
        <v>2.8664224079999996</v>
      </c>
      <c r="E26" s="11">
        <v>1998</v>
      </c>
      <c r="F26" s="1"/>
      <c r="G26" s="1"/>
      <c r="H26" s="3"/>
    </row>
    <row r="27" spans="1:8" x14ac:dyDescent="0.25">
      <c r="A27" s="20">
        <v>25</v>
      </c>
      <c r="B27" s="33" t="s">
        <v>32</v>
      </c>
      <c r="C27" s="13">
        <v>1.1399999999999999</v>
      </c>
      <c r="D27" s="14">
        <f t="shared" si="0"/>
        <v>2.8170013319999998</v>
      </c>
      <c r="E27" s="11">
        <v>2008</v>
      </c>
      <c r="F27" s="1"/>
      <c r="G27" s="1"/>
      <c r="H27" s="3"/>
    </row>
    <row r="28" spans="1:8" x14ac:dyDescent="0.25">
      <c r="A28" s="19">
        <v>26</v>
      </c>
      <c r="B28" s="33" t="s">
        <v>40</v>
      </c>
      <c r="C28" s="13">
        <v>0.96</v>
      </c>
      <c r="D28" s="14">
        <f t="shared" si="0"/>
        <v>2.372211648</v>
      </c>
      <c r="E28" s="11">
        <v>1995</v>
      </c>
      <c r="F28" s="1"/>
      <c r="G28" s="1"/>
      <c r="H28" s="3"/>
    </row>
    <row r="29" spans="1:8" x14ac:dyDescent="0.25">
      <c r="A29" s="19">
        <v>27</v>
      </c>
      <c r="B29" s="33" t="s">
        <v>20</v>
      </c>
      <c r="C29" s="13">
        <v>0.85</v>
      </c>
      <c r="D29" s="14">
        <f t="shared" si="0"/>
        <v>2.1003957299999998</v>
      </c>
      <c r="E29" s="11">
        <v>1988</v>
      </c>
      <c r="F29" s="1">
        <v>1991</v>
      </c>
      <c r="G29" s="1">
        <v>2010</v>
      </c>
      <c r="H29" s="3"/>
    </row>
    <row r="30" spans="1:8" x14ac:dyDescent="0.25">
      <c r="A30" s="20">
        <v>28</v>
      </c>
      <c r="B30" s="33" t="s">
        <v>5</v>
      </c>
      <c r="C30" s="13">
        <v>0.79</v>
      </c>
      <c r="D30" s="14">
        <f t="shared" ref="D30" si="1">C30*2.4710538</f>
        <v>1.952132502</v>
      </c>
      <c r="E30" s="11">
        <v>1995</v>
      </c>
      <c r="F30" s="1"/>
      <c r="G30" s="1"/>
      <c r="H30" s="3"/>
    </row>
    <row r="31" spans="1:8" x14ac:dyDescent="0.25">
      <c r="A31" s="19">
        <v>29</v>
      </c>
      <c r="B31" s="33" t="s">
        <v>11</v>
      </c>
      <c r="C31" s="13">
        <v>0.66</v>
      </c>
      <c r="D31" s="14">
        <f t="shared" si="0"/>
        <v>1.630895508</v>
      </c>
      <c r="E31" s="11">
        <v>1998</v>
      </c>
      <c r="F31" s="1"/>
      <c r="G31" s="1"/>
      <c r="H31" s="3"/>
    </row>
    <row r="32" spans="1:8" x14ac:dyDescent="0.25">
      <c r="A32" s="19">
        <v>30</v>
      </c>
      <c r="B32" s="33" t="s">
        <v>55</v>
      </c>
      <c r="C32" s="13">
        <v>0.53</v>
      </c>
      <c r="D32" s="14">
        <f>C32*2.4710538</f>
        <v>1.3096585140000001</v>
      </c>
      <c r="E32" s="11">
        <v>1988</v>
      </c>
      <c r="F32" s="1">
        <v>1990</v>
      </c>
      <c r="G32" s="1"/>
      <c r="H32" s="3"/>
    </row>
    <row r="33" spans="1:8" ht="16.5" thickBot="1" x14ac:dyDescent="0.3">
      <c r="A33" s="46">
        <v>31</v>
      </c>
      <c r="B33" s="34" t="s">
        <v>45</v>
      </c>
      <c r="C33" s="35">
        <v>0.39</v>
      </c>
      <c r="D33" s="36">
        <f t="shared" ref="D33" si="2">C33*2.4710538</f>
        <v>0.96371098200000005</v>
      </c>
      <c r="E33" s="37">
        <v>1994</v>
      </c>
      <c r="F33" s="38"/>
      <c r="G33" s="38"/>
      <c r="H33" s="39"/>
    </row>
    <row r="34" spans="1:8" ht="16.5" thickBot="1" x14ac:dyDescent="0.3">
      <c r="A34" s="17">
        <v>32</v>
      </c>
      <c r="B34" s="40" t="s">
        <v>41</v>
      </c>
      <c r="C34" s="15">
        <v>262.33999999999997</v>
      </c>
      <c r="D34" s="16">
        <f>C34*2.4710538</f>
        <v>648.2562538919999</v>
      </c>
      <c r="E34" s="18">
        <v>2005</v>
      </c>
      <c r="F34" s="9"/>
      <c r="G34" s="9"/>
      <c r="H34" s="10"/>
    </row>
    <row r="36" spans="1:8" x14ac:dyDescent="0.25">
      <c r="B36" t="s">
        <v>26</v>
      </c>
    </row>
    <row r="37" spans="1:8" x14ac:dyDescent="0.25">
      <c r="B37" t="s">
        <v>50</v>
      </c>
    </row>
    <row r="38" spans="1:8" x14ac:dyDescent="0.25">
      <c r="B38" t="s">
        <v>46</v>
      </c>
    </row>
    <row r="39" spans="1:8" x14ac:dyDescent="0.25">
      <c r="B39" t="s">
        <v>27</v>
      </c>
    </row>
    <row r="40" spans="1:8" x14ac:dyDescent="0.25">
      <c r="B40" t="s">
        <v>56</v>
      </c>
    </row>
    <row r="41" spans="1:8" ht="16.5" thickBot="1" x14ac:dyDescent="0.3"/>
    <row r="42" spans="1:8" ht="16.5" thickBot="1" x14ac:dyDescent="0.3">
      <c r="B42" s="8" t="s">
        <v>36</v>
      </c>
      <c r="C42" s="4">
        <f>SUM(C3:C33)</f>
        <v>753.48000000000013</v>
      </c>
      <c r="D42" s="6" t="s">
        <v>21</v>
      </c>
      <c r="E42" s="7">
        <f>C42*2.4710538</f>
        <v>1861.8896172240004</v>
      </c>
      <c r="F42" s="5" t="s">
        <v>24</v>
      </c>
    </row>
    <row r="43" spans="1:8" ht="16.5" thickBot="1" x14ac:dyDescent="0.3"/>
    <row r="44" spans="1:8" ht="16.5" thickBot="1" x14ac:dyDescent="0.3">
      <c r="B44" s="8" t="s">
        <v>37</v>
      </c>
      <c r="C44" s="4">
        <f>SUM(C3:C34)</f>
        <v>1015.8200000000002</v>
      </c>
      <c r="D44" s="6" t="s">
        <v>21</v>
      </c>
      <c r="E44" s="7">
        <f>C44*2.4710538</f>
        <v>2510.1458711160003</v>
      </c>
      <c r="F44" s="5" t="s">
        <v>24</v>
      </c>
    </row>
    <row r="45" spans="1:8" ht="16.5" thickBot="1" x14ac:dyDescent="0.3"/>
    <row r="46" spans="1:8" ht="16.5" thickBot="1" x14ac:dyDescent="0.3">
      <c r="B46" s="8" t="s">
        <v>25</v>
      </c>
      <c r="C46" s="4">
        <v>57197.87</v>
      </c>
      <c r="D46" s="6" t="s">
        <v>21</v>
      </c>
      <c r="E46" s="7">
        <f>C46*2.4710538</f>
        <v>141339.01401540599</v>
      </c>
      <c r="F46" s="5" t="s">
        <v>24</v>
      </c>
    </row>
    <row r="47" spans="1:8" ht="16.5" thickBot="1" x14ac:dyDescent="0.3"/>
    <row r="48" spans="1:8" ht="16.5" thickBot="1" x14ac:dyDescent="0.3">
      <c r="B48" s="8" t="s">
        <v>34</v>
      </c>
      <c r="C48" s="4">
        <f>C42/C46%</f>
        <v>1.3173217813880134</v>
      </c>
      <c r="D48" s="5" t="s">
        <v>22</v>
      </c>
    </row>
    <row r="49" spans="2:4" ht="16.5" thickBot="1" x14ac:dyDescent="0.3"/>
    <row r="50" spans="2:4" ht="16.5" thickBot="1" x14ac:dyDescent="0.3">
      <c r="B50" s="8" t="s">
        <v>35</v>
      </c>
      <c r="C50" s="4">
        <f>C44/C46%</f>
        <v>1.775975224252232</v>
      </c>
      <c r="D50" s="5" t="s">
        <v>22</v>
      </c>
    </row>
  </sheetData>
  <sortState xmlns:xlrd2="http://schemas.microsoft.com/office/spreadsheetml/2017/richdata2" ref="B6:G36">
    <sortCondition descending="1" ref="C2:C36"/>
  </sortState>
  <mergeCells count="3">
    <mergeCell ref="C1:D1"/>
    <mergeCell ref="E1:H1"/>
    <mergeCell ref="A1:A2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0836c-ec61-4cb1-924b-3b6f257236eb" xsi:nil="true"/>
    <lcf76f155ced4ddcb4097134ff3c332f xmlns="6c6919a0-01b5-4715-99e6-4aa7ff535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66C5173F659448A0127916475B7F6" ma:contentTypeVersion="14" ma:contentTypeDescription="Create a new document." ma:contentTypeScope="" ma:versionID="330bf052fda619df872d28cb347cba62">
  <xsd:schema xmlns:xsd="http://www.w3.org/2001/XMLSchema" xmlns:xs="http://www.w3.org/2001/XMLSchema" xmlns:p="http://schemas.microsoft.com/office/2006/metadata/properties" xmlns:ns2="6c6919a0-01b5-4715-99e6-4aa7ff535270" xmlns:ns3="cd20836c-ec61-4cb1-924b-3b6f257236eb" targetNamespace="http://schemas.microsoft.com/office/2006/metadata/properties" ma:root="true" ma:fieldsID="cde5ad6ea90e2e4661a8460957cac980" ns2:_="" ns3:_="">
    <xsd:import namespace="6c6919a0-01b5-4715-99e6-4aa7ff535270"/>
    <xsd:import namespace="cd20836c-ec61-4cb1-924b-3b6f25723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919a0-01b5-4715-99e6-4aa7ff535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b0bbd32-9e9a-4f17-a321-c72e52948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836c-ec61-4cb1-924b-3b6f257236e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33b499d-eacf-4bb4-91e0-d0f651824c41}" ma:internalName="TaxCatchAll" ma:showField="CatchAllData" ma:web="cd20836c-ec61-4cb1-924b-3b6f25723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3B9175-28B3-4B46-82B9-F52AA60851A4}">
  <ds:schemaRefs>
    <ds:schemaRef ds:uri="http://schemas.microsoft.com/office/2006/metadata/properties"/>
    <ds:schemaRef ds:uri="http://schemas.microsoft.com/office/infopath/2007/PartnerControls"/>
    <ds:schemaRef ds:uri="cd20836c-ec61-4cb1-924b-3b6f257236eb"/>
    <ds:schemaRef ds:uri="6c6919a0-01b5-4715-99e6-4aa7ff535270"/>
  </ds:schemaRefs>
</ds:datastoreItem>
</file>

<file path=customXml/itemProps2.xml><?xml version="1.0" encoding="utf-8"?>
<ds:datastoreItem xmlns:ds="http://schemas.openxmlformats.org/officeDocument/2006/customXml" ds:itemID="{27FF65A9-A5E5-4EF4-BB2F-40022D070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1CC8BA-E57C-4EF9-9C6F-15697CD93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6919a0-01b5-4715-99e6-4aa7ff535270"/>
    <ds:schemaRef ds:uri="cd20836c-ec61-4cb1-924b-3b6f25723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Bellamy</cp:lastModifiedBy>
  <dcterms:created xsi:type="dcterms:W3CDTF">2023-05-12T21:17:21Z</dcterms:created>
  <dcterms:modified xsi:type="dcterms:W3CDTF">2025-05-14T10:10:10Z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0x010100B4C66C5173F659448A0127916475B7F6</vt:lpwstr>
  </property>
  <property fmtid="{D5CDD505-2E9C-101B-9397-08002B2CF9AE}" pid="3" name="Order">
    <vt:r8>3003600</vt:r8>
  </property>
  <property fmtid="{D5CDD505-2E9C-101B-9397-08002B2CF9AE}" pid="4" name="MediaServiceImageTags">
    <vt:lpwstr/>
  </property>
</Properties>
</file>